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791" activeTab="1"/>
  </bookViews>
  <sheets>
    <sheet name="Титульник" sheetId="1" r:id="rId1"/>
    <sheet name="Навчальний план" sheetId="2" r:id="rId2"/>
  </sheets>
  <definedNames>
    <definedName name="aa">#REF!</definedName>
    <definedName name="_xlnm.Print_Area" localSheetId="1">'Навчальний план'!$A$1:$P$42</definedName>
    <definedName name="_xlnm.Print_Area" localSheetId="0">'Титульник'!$A$1:$BB$28</definedName>
  </definedNames>
  <calcPr fullCalcOnLoad="1"/>
</workbook>
</file>

<file path=xl/sharedStrings.xml><?xml version="1.0" encoding="utf-8"?>
<sst xmlns="http://schemas.openxmlformats.org/spreadsheetml/2006/main" count="145" uniqueCount="126">
  <si>
    <t>Заліки</t>
  </si>
  <si>
    <t>Навчальні заняття</t>
  </si>
  <si>
    <t>Іспити</t>
  </si>
  <si>
    <t>Охорона праці в галузі</t>
  </si>
  <si>
    <t>№ п/п</t>
  </si>
  <si>
    <t>Переддипломна</t>
  </si>
  <si>
    <t>Практика</t>
  </si>
  <si>
    <t>Розподіл за триместрами</t>
  </si>
  <si>
    <t>Курсові роботи</t>
  </si>
  <si>
    <t>НАВЧАЛЬНИЙ ПЛАН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</si>
  <si>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</si>
  <si>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</si>
  <si>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</si>
  <si>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</si>
  <si>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</si>
  <si>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</si>
  <si>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</si>
  <si>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</si>
  <si>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</si>
  <si>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</si>
  <si>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</si>
  <si>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</si>
  <si>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</si>
  <si>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</si>
  <si>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</si>
  <si>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ЗАТВЕРДЖУЮ</t>
  </si>
  <si>
    <t>Донбаська державна машинобудівна академія</t>
  </si>
  <si>
    <t>С</t>
  </si>
  <si>
    <t>П</t>
  </si>
  <si>
    <t>Дипломне проектування</t>
  </si>
  <si>
    <t>Триместр</t>
  </si>
  <si>
    <t>Математичні методи прийняття рішень</t>
  </si>
  <si>
    <t>Сучасні технології програмування</t>
  </si>
  <si>
    <t>Цивільний захист</t>
  </si>
  <si>
    <t>Експертні системи</t>
  </si>
  <si>
    <t>Інтелектуальний аналіз даних</t>
  </si>
  <si>
    <t>Разом:</t>
  </si>
  <si>
    <t>Нейромережні технології</t>
  </si>
  <si>
    <t>Переддипломна практика</t>
  </si>
  <si>
    <t>Захист дипломного проекту</t>
  </si>
  <si>
    <t>Разом з підготовки спеціаліста:</t>
  </si>
  <si>
    <t>ІСПР на промислових підприємствах</t>
  </si>
  <si>
    <t>Управління інформаційними ресурсами</t>
  </si>
  <si>
    <t>Економічна ефективність ІСПР</t>
  </si>
  <si>
    <t>Інформаціні системи у фінансовій та банківській діяльності</t>
  </si>
  <si>
    <t>Виконання дипломного проекту</t>
  </si>
  <si>
    <t>Н</t>
  </si>
  <si>
    <t>С/Н</t>
  </si>
  <si>
    <t>/С</t>
  </si>
  <si>
    <t>Справка</t>
  </si>
  <si>
    <t>Н/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</si>
  <si>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</si>
  <si>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t>ЗД</t>
  </si>
  <si>
    <t>Кваліфікація:  аналітик комп'ютерних систем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</si>
  <si>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</si>
  <si>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</si>
  <si>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</si>
  <si>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</si>
  <si>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</si>
  <si>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1 курс</t>
  </si>
  <si>
    <t>С.В. Подлєсний</t>
  </si>
  <si>
    <t>НАЗВА НАВЧАЛЬНОЇ ДИСЦИПЛІНИ</t>
  </si>
  <si>
    <t>Кількість кредитів ЄКТС</t>
  </si>
  <si>
    <t>Кількість годин</t>
  </si>
  <si>
    <t>Розподіл годин на тиждень за курсами і триместрами</t>
  </si>
  <si>
    <t>екзамени</t>
  </si>
  <si>
    <t>заліки</t>
  </si>
  <si>
    <t>курсові</t>
  </si>
  <si>
    <t>загальний обсяг</t>
  </si>
  <si>
    <t>аудиторні</t>
  </si>
  <si>
    <t>самостійна робота</t>
  </si>
  <si>
    <t>проекти</t>
  </si>
  <si>
    <t>роботи</t>
  </si>
  <si>
    <t>всього</t>
  </si>
  <si>
    <t>у тому числі:</t>
  </si>
  <si>
    <t xml:space="preserve">лекції </t>
  </si>
  <si>
    <t>лабораторні</t>
  </si>
  <si>
    <t>практичні</t>
  </si>
  <si>
    <t>кількість тижнів у триместрі</t>
  </si>
  <si>
    <t>3.1</t>
  </si>
  <si>
    <t>О.Ю. Мельников</t>
  </si>
  <si>
    <t>Міністерство освіти і науки України</t>
  </si>
  <si>
    <t>Ректор __________________</t>
  </si>
  <si>
    <t>"___" ____________ 2016  р.</t>
  </si>
  <si>
    <t>Строк навчання  -  1 рік</t>
  </si>
  <si>
    <t>на основі ОПП підготовки бакалавра</t>
  </si>
  <si>
    <t>I. Графік навчального процесу</t>
  </si>
  <si>
    <t>К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</si>
  <si>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</si>
  <si>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</si>
  <si>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Настановна та екзаменаційна сесія</t>
  </si>
  <si>
    <t>Виконання дипломн. проекту</t>
  </si>
  <si>
    <t>Канікули</t>
  </si>
  <si>
    <t>Усього</t>
  </si>
  <si>
    <t>I</t>
  </si>
  <si>
    <t>Дипломний проект</t>
  </si>
  <si>
    <r>
      <t>__________(</t>
    </r>
    <r>
      <rPr>
        <u val="single"/>
        <sz val="14"/>
        <rFont val="Times New Roman"/>
        <family val="1"/>
      </rPr>
      <t>Ковальов В.Д.)</t>
    </r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</si>
  <si>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</si>
  <si>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r>
      <t xml:space="preserve">спеціальність: </t>
    </r>
    <r>
      <rPr>
        <b/>
        <sz val="14"/>
        <rFont val="Times New Roman"/>
        <family val="1"/>
      </rPr>
      <t>124 "Системний аналіз"</t>
    </r>
  </si>
  <si>
    <t>V. ПЛАН НАВЧАЛЬНОГО ПРОЦЕСУ на 2016/2017 навч. рік (заочн. форма)</t>
  </si>
  <si>
    <t>1. ОБОВ'ЯЗКОВІ НАВЧАЛЬНІ ДИСЦИПЛІНИ</t>
  </si>
  <si>
    <t>1.2 Дисципліни природничо-наукової (фундаментальної ) підготовки</t>
  </si>
  <si>
    <t>1.2.1</t>
  </si>
  <si>
    <t>Охорона праці в галузі та цивільний захист</t>
  </si>
  <si>
    <t>1.2.1.1</t>
  </si>
  <si>
    <t>1.2.2.2</t>
  </si>
  <si>
    <t>Разом п.1.2</t>
  </si>
  <si>
    <t>1.3 Дисципліни професійної підготовки</t>
  </si>
  <si>
    <t>1.3.1</t>
  </si>
  <si>
    <t>1.3.2</t>
  </si>
  <si>
    <t>1.3.3</t>
  </si>
  <si>
    <t>1.3.4</t>
  </si>
  <si>
    <t>1.3.5</t>
  </si>
  <si>
    <t>1.3.7</t>
  </si>
  <si>
    <t>1.3.8</t>
  </si>
  <si>
    <t>Системи підтримки прийняття рішень</t>
  </si>
  <si>
    <t>1.3.9</t>
  </si>
  <si>
    <t>1.3.6</t>
  </si>
  <si>
    <t>1.3.10</t>
  </si>
  <si>
    <t>3. Практична підготовка</t>
  </si>
  <si>
    <t>3.2</t>
  </si>
  <si>
    <t>4. Державна атестація</t>
  </si>
  <si>
    <t>4.1</t>
  </si>
  <si>
    <t>В.о. зав. кафедри ІСПР</t>
  </si>
  <si>
    <t>Декан факультету ФАМІТ</t>
  </si>
  <si>
    <r>
      <t xml:space="preserve">спеціалізація: </t>
    </r>
    <r>
      <rPr>
        <b/>
        <sz val="14"/>
        <rFont val="Times New Roman"/>
        <family val="1"/>
      </rPr>
      <t>Інтелектуальні системи прийняття рішень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</si>
</sst>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232" formatCode="#,##0;\-* #,##0_-;\ 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u val="single"/>
      <sz val="14"/>
      <name val="Times New Roman"/>
      <family val="1"/>
    </font>
    <font>
      <b/>
      <sz val="14"/>
      <name val="Times New Roman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19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9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0" xfId="55" applyFont="1">
      <alignment/>
      <protection/>
    </xf>
    <xf numFmtId="0" fontId="9" fillId="0" borderId="0" xfId="55" applyFont="1">
      <alignment/>
      <protection/>
    </xf>
    <xf numFmtId="0" fontId="19" fillId="0" borderId="0" xfId="55" applyFont="1">
      <alignment/>
      <protection/>
    </xf>
    <xf numFmtId="0" fontId="9" fillId="0" borderId="0" xfId="0" applyFont="1" applyAlignment="1">
      <alignment/>
    </xf>
    <xf numFmtId="0" fontId="5" fillId="0" borderId="0" xfId="55" applyFont="1">
      <alignment/>
      <protection/>
    </xf>
    <xf numFmtId="0" fontId="12" fillId="0" borderId="0" xfId="55" applyFont="1">
      <alignment/>
      <protection/>
    </xf>
    <xf numFmtId="49" fontId="5" fillId="0" borderId="0" xfId="55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49" fontId="3" fillId="0" borderId="0" xfId="55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232" fontId="16" fillId="0" borderId="22" xfId="0" applyNumberFormat="1" applyFont="1" applyFill="1" applyBorder="1" applyAlignment="1" applyProtection="1">
      <alignment horizontal="center" vertical="center"/>
      <protection/>
    </xf>
    <xf numFmtId="232" fontId="1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11" fillId="0" borderId="0" xfId="5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wrapText="1"/>
    </xf>
    <xf numFmtId="49" fontId="5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8" xfId="55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6" xfId="55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49" fontId="3" fillId="0" borderId="36" xfId="55" applyNumberFormat="1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32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21" fillId="0" borderId="28" xfId="55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2" xfId="55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90" fontId="4" fillId="0" borderId="36" xfId="0" applyNumberFormat="1" applyFont="1" applyFill="1" applyBorder="1" applyAlignment="1" applyProtection="1">
      <alignment horizontal="center" vertical="center"/>
      <protection/>
    </xf>
    <xf numFmtId="190" fontId="4" fillId="0" borderId="37" xfId="0" applyNumberFormat="1" applyFont="1" applyFill="1" applyBorder="1" applyAlignment="1" applyProtection="1">
      <alignment horizontal="center" vertical="center"/>
      <protection/>
    </xf>
    <xf numFmtId="19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49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36" xfId="0" applyNumberFormat="1" applyFont="1" applyFill="1" applyBorder="1" applyAlignment="1" applyProtection="1">
      <alignment horizontal="center" vertical="center" wrapText="1"/>
      <protection/>
    </xf>
    <xf numFmtId="190" fontId="4" fillId="0" borderId="37" xfId="0" applyNumberFormat="1" applyFont="1" applyFill="1" applyBorder="1" applyAlignment="1" applyProtection="1">
      <alignment horizontal="center" vertical="center" wrapText="1"/>
      <protection/>
    </xf>
    <xf numFmtId="190" fontId="4" fillId="0" borderId="38" xfId="0" applyNumberFormat="1" applyFont="1" applyFill="1" applyBorder="1" applyAlignment="1" applyProtection="1">
      <alignment horizontal="center" vertical="center" wrapText="1"/>
      <protection/>
    </xf>
    <xf numFmtId="19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9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19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232" fontId="16" fillId="0" borderId="53" xfId="0" applyNumberFormat="1" applyFont="1" applyFill="1" applyBorder="1" applyAlignment="1" applyProtection="1">
      <alignment horizontal="center" vertical="center" wrapText="1"/>
      <protection/>
    </xf>
    <xf numFmtId="232" fontId="16" fillId="0" borderId="49" xfId="0" applyNumberFormat="1" applyFont="1" applyFill="1" applyBorder="1" applyAlignment="1" applyProtection="1">
      <alignment horizontal="center" vertical="center" wrapText="1"/>
      <protection/>
    </xf>
    <xf numFmtId="190" fontId="4" fillId="0" borderId="28" xfId="0" applyNumberFormat="1" applyFont="1" applyFill="1" applyBorder="1" applyAlignment="1" applyProtection="1">
      <alignment horizontal="center" vertical="center" wrapText="1"/>
      <protection/>
    </xf>
    <xf numFmtId="190" fontId="4" fillId="0" borderId="29" xfId="0" applyNumberFormat="1" applyFont="1" applyFill="1" applyBorder="1" applyAlignment="1" applyProtection="1">
      <alignment horizontal="center" vertical="center" wrapText="1"/>
      <protection/>
    </xf>
    <xf numFmtId="190" fontId="4" fillId="0" borderId="33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9" fontId="16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6" fillId="0" borderId="0" xfId="0" applyFont="1" applyFill="1" applyAlignment="1">
      <alignment/>
    </xf>
    <xf numFmtId="0" fontId="22" fillId="0" borderId="0" xfId="0" applyFont="1" applyAlignment="1">
      <alignment/>
    </xf>
    <xf numFmtId="0" fontId="3" fillId="0" borderId="34" xfId="0" applyFont="1" applyFill="1" applyBorder="1" applyAlignment="1">
      <alignment/>
    </xf>
    <xf numFmtId="0" fontId="12" fillId="0" borderId="34" xfId="0" applyFont="1" applyBorder="1" applyAlignment="1">
      <alignment/>
    </xf>
    <xf numFmtId="0" fontId="6" fillId="0" borderId="61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right" vertical="center" wrapText="1"/>
    </xf>
    <xf numFmtId="0" fontId="2" fillId="0" borderId="34" xfId="0" applyFont="1" applyFill="1" applyBorder="1" applyAlignment="1">
      <alignment/>
    </xf>
    <xf numFmtId="0" fontId="0" fillId="0" borderId="34" xfId="0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3Тит ПриклМех_16_17_спец_заоч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85" zoomScaleNormal="50" zoomScaleSheetLayoutView="85" zoomScalePageLayoutView="0" workbookViewId="0" topLeftCell="A1">
      <selection activeCell="L7" sqref="L7:AJ7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625" style="1" customWidth="1"/>
    <col min="18" max="18" width="3.25390625" style="1" customWidth="1"/>
    <col min="19" max="19" width="5.00390625" style="1" customWidth="1"/>
    <col min="20" max="20" width="3.2539062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6.125" style="1" customWidth="1"/>
    <col min="41" max="41" width="4.25390625" style="1" customWidth="1"/>
    <col min="42" max="16384" width="3.25390625" style="1" customWidth="1"/>
  </cols>
  <sheetData>
    <row r="1" spans="1:53" ht="18.75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</row>
    <row r="2" spans="12:53" ht="22.5">
      <c r="L2" s="200" t="s">
        <v>81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191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</row>
    <row r="3" spans="1:53" ht="23.25">
      <c r="A3" s="177" t="s">
        <v>82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01" t="s">
        <v>26</v>
      </c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</row>
    <row r="4" spans="1:53" ht="22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6"/>
      <c r="M4" s="36"/>
      <c r="N4" s="157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36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</row>
    <row r="5" spans="1:53" s="2" customFormat="1" ht="18.75" customHeight="1">
      <c r="A5" s="168" t="s">
        <v>96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7" t="s">
        <v>51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91" t="s">
        <v>53</v>
      </c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</row>
    <row r="6" spans="12:53" s="2" customFormat="1" ht="18.75">
      <c r="L6" s="194" t="s">
        <v>98</v>
      </c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</row>
    <row r="7" spans="1:53" s="2" customFormat="1" ht="18.75" customHeight="1">
      <c r="A7" s="168" t="s">
        <v>83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77" t="s">
        <v>125</v>
      </c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91" t="s">
        <v>84</v>
      </c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</row>
    <row r="8" spans="12:53" s="2" customFormat="1" ht="18.75"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96" t="s">
        <v>85</v>
      </c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</row>
    <row r="9" spans="12:54" s="2" customFormat="1" ht="18.75" customHeight="1"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96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38"/>
    </row>
    <row r="10" spans="12:54" s="2" customFormat="1" ht="18.75" customHeight="1"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7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12:54" s="2" customFormat="1" ht="18.75" customHeight="1">
      <c r="L11" s="177" t="s">
        <v>97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37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</row>
    <row r="12" spans="37:54" s="2" customFormat="1" ht="18.75"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3" s="2" customFormat="1" ht="18.75">
      <c r="A13" s="172" t="s">
        <v>86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</row>
    <row r="14" spans="1:53" ht="19.5" customHeight="1" thickBo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1"/>
      <c r="S14" s="41"/>
      <c r="T14" s="41"/>
      <c r="U14" s="41"/>
      <c r="V14" s="41"/>
      <c r="W14" s="40"/>
      <c r="X14" s="40"/>
      <c r="Y14" s="40"/>
      <c r="Z14" s="40"/>
      <c r="AA14" s="40"/>
      <c r="AB14" s="40"/>
      <c r="AC14" s="40"/>
      <c r="AD14" s="40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  <c r="AR14" s="42"/>
      <c r="AS14" s="42"/>
      <c r="AT14" s="40"/>
      <c r="AU14" s="40"/>
      <c r="AV14" s="40"/>
      <c r="AW14" s="40"/>
      <c r="AX14" s="40"/>
      <c r="AY14" s="40"/>
      <c r="AZ14" s="40"/>
      <c r="BA14" s="40"/>
    </row>
    <row r="15" spans="1:53" ht="19.5" customHeight="1">
      <c r="A15" s="173" t="s">
        <v>22</v>
      </c>
      <c r="B15" s="178" t="s">
        <v>10</v>
      </c>
      <c r="C15" s="179"/>
      <c r="D15" s="179"/>
      <c r="E15" s="180"/>
      <c r="F15" s="178" t="s">
        <v>11</v>
      </c>
      <c r="G15" s="179"/>
      <c r="H15" s="179"/>
      <c r="I15" s="180"/>
      <c r="J15" s="178" t="s">
        <v>12</v>
      </c>
      <c r="K15" s="179"/>
      <c r="L15" s="179"/>
      <c r="M15" s="180"/>
      <c r="N15" s="175" t="s">
        <v>13</v>
      </c>
      <c r="O15" s="170"/>
      <c r="P15" s="170"/>
      <c r="Q15" s="170"/>
      <c r="R15" s="176"/>
      <c r="S15" s="178" t="s">
        <v>14</v>
      </c>
      <c r="T15" s="179"/>
      <c r="U15" s="179"/>
      <c r="V15" s="180"/>
      <c r="W15" s="175" t="s">
        <v>15</v>
      </c>
      <c r="X15" s="170"/>
      <c r="Y15" s="170"/>
      <c r="Z15" s="170"/>
      <c r="AA15" s="176"/>
      <c r="AB15" s="175" t="s">
        <v>16</v>
      </c>
      <c r="AC15" s="170"/>
      <c r="AD15" s="170"/>
      <c r="AE15" s="176"/>
      <c r="AF15" s="175" t="s">
        <v>17</v>
      </c>
      <c r="AG15" s="170"/>
      <c r="AH15" s="170"/>
      <c r="AI15" s="170"/>
      <c r="AJ15" s="175" t="s">
        <v>18</v>
      </c>
      <c r="AK15" s="170"/>
      <c r="AL15" s="170"/>
      <c r="AM15" s="170"/>
      <c r="AN15" s="175" t="s">
        <v>19</v>
      </c>
      <c r="AO15" s="170"/>
      <c r="AP15" s="170"/>
      <c r="AQ15" s="170"/>
      <c r="AR15" s="176"/>
      <c r="AS15" s="181" t="s">
        <v>20</v>
      </c>
      <c r="AT15" s="179"/>
      <c r="AU15" s="179"/>
      <c r="AV15" s="180"/>
      <c r="AW15" s="170" t="s">
        <v>21</v>
      </c>
      <c r="AX15" s="170"/>
      <c r="AY15" s="170"/>
      <c r="AZ15" s="170"/>
      <c r="BA15" s="171"/>
    </row>
    <row r="16" spans="1:53" ht="19.5" customHeight="1" thickBot="1">
      <c r="A16" s="174"/>
      <c r="B16" s="43">
        <v>1</v>
      </c>
      <c r="C16" s="44">
        <v>2</v>
      </c>
      <c r="D16" s="44">
        <v>3</v>
      </c>
      <c r="E16" s="45">
        <v>4</v>
      </c>
      <c r="F16" s="43">
        <v>5</v>
      </c>
      <c r="G16" s="44">
        <v>6</v>
      </c>
      <c r="H16" s="44">
        <v>7</v>
      </c>
      <c r="I16" s="45">
        <v>8</v>
      </c>
      <c r="J16" s="43">
        <v>9</v>
      </c>
      <c r="K16" s="44">
        <v>10</v>
      </c>
      <c r="L16" s="44">
        <v>11</v>
      </c>
      <c r="M16" s="45">
        <v>12</v>
      </c>
      <c r="N16" s="43">
        <v>13</v>
      </c>
      <c r="O16" s="44">
        <v>14</v>
      </c>
      <c r="P16" s="44">
        <v>15</v>
      </c>
      <c r="Q16" s="44">
        <v>16</v>
      </c>
      <c r="R16" s="45">
        <v>17</v>
      </c>
      <c r="S16" s="43">
        <v>18</v>
      </c>
      <c r="T16" s="44">
        <v>19</v>
      </c>
      <c r="U16" s="44">
        <v>20</v>
      </c>
      <c r="V16" s="45">
        <v>21</v>
      </c>
      <c r="W16" s="43">
        <v>22</v>
      </c>
      <c r="X16" s="44">
        <v>23</v>
      </c>
      <c r="Y16" s="44">
        <v>24</v>
      </c>
      <c r="Z16" s="44">
        <v>25</v>
      </c>
      <c r="AA16" s="45">
        <v>26</v>
      </c>
      <c r="AB16" s="43">
        <v>27</v>
      </c>
      <c r="AC16" s="44">
        <v>28</v>
      </c>
      <c r="AD16" s="44">
        <v>29</v>
      </c>
      <c r="AE16" s="45">
        <v>30</v>
      </c>
      <c r="AF16" s="43">
        <v>31</v>
      </c>
      <c r="AG16" s="44">
        <v>32</v>
      </c>
      <c r="AH16" s="44">
        <v>33</v>
      </c>
      <c r="AI16" s="45">
        <v>34</v>
      </c>
      <c r="AJ16" s="43">
        <v>35</v>
      </c>
      <c r="AK16" s="44">
        <v>36</v>
      </c>
      <c r="AL16" s="44">
        <v>37</v>
      </c>
      <c r="AM16" s="46">
        <v>38</v>
      </c>
      <c r="AN16" s="43">
        <v>39</v>
      </c>
      <c r="AO16" s="44">
        <v>40</v>
      </c>
      <c r="AP16" s="44">
        <v>41</v>
      </c>
      <c r="AQ16" s="44">
        <v>42</v>
      </c>
      <c r="AR16" s="45">
        <v>43</v>
      </c>
      <c r="AS16" s="47">
        <v>44</v>
      </c>
      <c r="AT16" s="44">
        <v>45</v>
      </c>
      <c r="AU16" s="44">
        <v>46</v>
      </c>
      <c r="AV16" s="45">
        <v>47</v>
      </c>
      <c r="AW16" s="47">
        <v>48</v>
      </c>
      <c r="AX16" s="44">
        <v>49</v>
      </c>
      <c r="AY16" s="44">
        <v>50</v>
      </c>
      <c r="AZ16" s="44">
        <v>51</v>
      </c>
      <c r="BA16" s="91">
        <v>52</v>
      </c>
    </row>
    <row r="17" spans="1:53" ht="19.5" customHeight="1" thickBot="1">
      <c r="A17" s="92">
        <v>1</v>
      </c>
      <c r="B17" s="93" t="s">
        <v>46</v>
      </c>
      <c r="C17" s="94" t="s">
        <v>50</v>
      </c>
      <c r="D17" s="95"/>
      <c r="E17" s="93"/>
      <c r="F17" s="94"/>
      <c r="G17" s="96"/>
      <c r="H17" s="96"/>
      <c r="I17" s="96"/>
      <c r="J17" s="96"/>
      <c r="K17" s="96"/>
      <c r="L17" s="96"/>
      <c r="M17" s="96"/>
      <c r="N17" s="96"/>
      <c r="O17" s="96"/>
      <c r="P17" s="96" t="s">
        <v>27</v>
      </c>
      <c r="Q17" s="94" t="s">
        <v>47</v>
      </c>
      <c r="R17" s="96" t="s">
        <v>46</v>
      </c>
      <c r="S17" s="96" t="s">
        <v>87</v>
      </c>
      <c r="T17" s="96"/>
      <c r="U17" s="96"/>
      <c r="V17" s="94"/>
      <c r="W17" s="96"/>
      <c r="X17" s="93"/>
      <c r="Y17" s="93"/>
      <c r="Z17" s="93"/>
      <c r="AA17" s="93"/>
      <c r="AB17" s="97" t="s">
        <v>48</v>
      </c>
      <c r="AC17" s="96" t="s">
        <v>27</v>
      </c>
      <c r="AD17" s="96" t="s">
        <v>28</v>
      </c>
      <c r="AE17" s="96" t="s">
        <v>28</v>
      </c>
      <c r="AF17" s="96" t="s">
        <v>28</v>
      </c>
      <c r="AG17" s="96" t="s">
        <v>24</v>
      </c>
      <c r="AH17" s="96" t="s">
        <v>24</v>
      </c>
      <c r="AI17" s="96" t="s">
        <v>24</v>
      </c>
      <c r="AJ17" s="93" t="s">
        <v>24</v>
      </c>
      <c r="AK17" s="96" t="s">
        <v>24</v>
      </c>
      <c r="AL17" s="96" t="s">
        <v>24</v>
      </c>
      <c r="AM17" s="96" t="s">
        <v>24</v>
      </c>
      <c r="AN17" s="93" t="s">
        <v>24</v>
      </c>
      <c r="AO17" s="93" t="s">
        <v>24</v>
      </c>
      <c r="AP17" s="98" t="s">
        <v>24</v>
      </c>
      <c r="AQ17" s="99" t="s">
        <v>52</v>
      </c>
      <c r="AR17" s="99" t="s">
        <v>52</v>
      </c>
      <c r="AS17" s="93"/>
      <c r="AT17" s="98"/>
      <c r="AU17" s="99"/>
      <c r="AV17" s="99"/>
      <c r="AW17" s="100"/>
      <c r="AX17" s="95"/>
      <c r="AY17" s="95"/>
      <c r="AZ17" s="95"/>
      <c r="BA17" s="101"/>
    </row>
    <row r="18" spans="1:53" ht="19.5" customHeight="1">
      <c r="A18" s="39"/>
      <c r="B18" s="48"/>
      <c r="C18" s="48"/>
      <c r="D18" s="48"/>
      <c r="E18" s="15"/>
      <c r="F18" s="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"/>
      <c r="W18" s="40"/>
      <c r="X18" s="15"/>
      <c r="Y18" s="15"/>
      <c r="Z18" s="15"/>
      <c r="AA18" s="15"/>
      <c r="AB18" s="15"/>
      <c r="AC18" s="40"/>
      <c r="AD18" s="40"/>
      <c r="AE18" s="40"/>
      <c r="AF18" s="49"/>
      <c r="AG18" s="40"/>
      <c r="AH18" s="40"/>
      <c r="AI18" s="40"/>
      <c r="AJ18" s="40"/>
      <c r="AK18" s="40"/>
      <c r="AL18" s="40"/>
      <c r="AM18" s="40"/>
      <c r="AN18" s="15"/>
      <c r="AO18" s="40"/>
      <c r="AP18" s="40"/>
      <c r="AQ18" s="40"/>
      <c r="AR18" s="40"/>
      <c r="AS18" s="15"/>
      <c r="AT18" s="50"/>
      <c r="AU18" s="51"/>
      <c r="AV18" s="51"/>
      <c r="AW18" s="52"/>
      <c r="AX18" s="48"/>
      <c r="AY18" s="48"/>
      <c r="AZ18" s="48"/>
      <c r="BA18" s="52"/>
    </row>
    <row r="19" spans="1:47" ht="19.5" customHeight="1">
      <c r="A19" s="189" t="s">
        <v>88</v>
      </c>
      <c r="B19" s="190"/>
      <c r="C19" s="190"/>
      <c r="D19" s="190"/>
      <c r="E19" s="190"/>
      <c r="F19" s="190"/>
      <c r="G19" s="190"/>
      <c r="H19" s="190"/>
      <c r="I19" s="190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</row>
    <row r="20" spans="6:53" ht="19.5" customHeight="1">
      <c r="F20" s="22"/>
      <c r="G20" s="22"/>
      <c r="H20" s="22"/>
      <c r="I20" s="22"/>
      <c r="J20" s="22"/>
      <c r="M20" s="53"/>
      <c r="N20" s="53"/>
      <c r="O20" s="53"/>
      <c r="P20" s="53"/>
      <c r="Q20" s="53"/>
      <c r="S20" s="2"/>
      <c r="T20" s="2"/>
      <c r="U20" s="53"/>
      <c r="V20" s="53"/>
      <c r="W20" s="53"/>
      <c r="X20" s="53"/>
      <c r="Y20" s="53"/>
      <c r="Z20" s="53"/>
      <c r="AA20" s="2"/>
      <c r="AB20" s="2"/>
      <c r="AC20" s="54"/>
      <c r="AD20" s="54"/>
      <c r="AE20" s="54"/>
      <c r="AF20" s="54"/>
      <c r="AG20" s="2"/>
      <c r="AH20" s="2"/>
      <c r="AI20" s="53"/>
      <c r="AJ20" s="53"/>
      <c r="AK20" s="53"/>
      <c r="AL20" s="53"/>
      <c r="AM20" s="2"/>
      <c r="AN20" s="2"/>
      <c r="AO20" s="55"/>
      <c r="AP20" s="55"/>
      <c r="AQ20" s="55"/>
      <c r="AR20" s="55"/>
      <c r="AS20" s="2"/>
      <c r="AT20" s="2"/>
      <c r="AU20" s="55"/>
      <c r="AV20" s="55"/>
      <c r="AW20" s="55"/>
      <c r="AX20" s="55"/>
      <c r="AY20" s="55"/>
      <c r="AZ20" s="2"/>
      <c r="BA20" s="2"/>
    </row>
    <row r="21" spans="1:55" ht="19.5" customHeight="1">
      <c r="A21" s="56" t="s">
        <v>89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8"/>
      <c r="AX21" s="58"/>
      <c r="AY21" s="58"/>
      <c r="AZ21" s="58"/>
      <c r="BA21" s="59"/>
      <c r="BB21" s="59"/>
      <c r="BC21" s="59"/>
    </row>
    <row r="22" spans="1:53" ht="19.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2"/>
    </row>
    <row r="23" spans="1:53" ht="19.5" customHeight="1">
      <c r="A23" s="156" t="s">
        <v>22</v>
      </c>
      <c r="B23" s="141"/>
      <c r="C23" s="188" t="s">
        <v>23</v>
      </c>
      <c r="D23" s="140"/>
      <c r="E23" s="140"/>
      <c r="F23" s="141"/>
      <c r="G23" s="110" t="s">
        <v>90</v>
      </c>
      <c r="H23" s="140"/>
      <c r="I23" s="141"/>
      <c r="J23" s="110" t="s">
        <v>6</v>
      </c>
      <c r="K23" s="140"/>
      <c r="L23" s="140"/>
      <c r="M23" s="141"/>
      <c r="N23" s="110" t="s">
        <v>91</v>
      </c>
      <c r="O23" s="140"/>
      <c r="P23" s="141"/>
      <c r="Q23" s="110" t="s">
        <v>54</v>
      </c>
      <c r="R23" s="148"/>
      <c r="S23" s="149"/>
      <c r="T23" s="110" t="s">
        <v>92</v>
      </c>
      <c r="U23" s="140"/>
      <c r="V23" s="141"/>
      <c r="W23" s="110" t="s">
        <v>93</v>
      </c>
      <c r="X23" s="140"/>
      <c r="Y23" s="141"/>
      <c r="Z23" s="23"/>
      <c r="AA23" s="161" t="s">
        <v>55</v>
      </c>
      <c r="AB23" s="162"/>
      <c r="AC23" s="162"/>
      <c r="AD23" s="162"/>
      <c r="AE23" s="162"/>
      <c r="AF23" s="110" t="s">
        <v>30</v>
      </c>
      <c r="AG23" s="163"/>
      <c r="AH23" s="164"/>
      <c r="AI23" s="110" t="s">
        <v>56</v>
      </c>
      <c r="AJ23" s="140"/>
      <c r="AK23" s="164"/>
      <c r="AL23" s="62"/>
      <c r="AM23" s="104" t="s">
        <v>57</v>
      </c>
      <c r="AN23" s="105"/>
      <c r="AO23" s="106"/>
      <c r="AP23" s="110" t="s">
        <v>58</v>
      </c>
      <c r="AQ23" s="105"/>
      <c r="AR23" s="105"/>
      <c r="AS23" s="105"/>
      <c r="AT23" s="105"/>
      <c r="AU23" s="105"/>
      <c r="AV23" s="105"/>
      <c r="AW23" s="106"/>
      <c r="AX23" s="110" t="s">
        <v>30</v>
      </c>
      <c r="AY23" s="128"/>
      <c r="AZ23" s="128"/>
      <c r="BA23" s="129"/>
    </row>
    <row r="24" spans="1:53" ht="19.5" customHeight="1">
      <c r="A24" s="142"/>
      <c r="B24" s="144"/>
      <c r="C24" s="142"/>
      <c r="D24" s="143"/>
      <c r="E24" s="143"/>
      <c r="F24" s="144"/>
      <c r="G24" s="142"/>
      <c r="H24" s="143"/>
      <c r="I24" s="144"/>
      <c r="J24" s="142"/>
      <c r="K24" s="143"/>
      <c r="L24" s="143"/>
      <c r="M24" s="144"/>
      <c r="N24" s="142"/>
      <c r="O24" s="143"/>
      <c r="P24" s="144"/>
      <c r="Q24" s="150"/>
      <c r="R24" s="151"/>
      <c r="S24" s="152"/>
      <c r="T24" s="142"/>
      <c r="U24" s="143"/>
      <c r="V24" s="144"/>
      <c r="W24" s="142"/>
      <c r="X24" s="143"/>
      <c r="Y24" s="144"/>
      <c r="Z24" s="23"/>
      <c r="AA24" s="162"/>
      <c r="AB24" s="162"/>
      <c r="AC24" s="162"/>
      <c r="AD24" s="162"/>
      <c r="AE24" s="162"/>
      <c r="AF24" s="165"/>
      <c r="AG24" s="166"/>
      <c r="AH24" s="167"/>
      <c r="AI24" s="145"/>
      <c r="AJ24" s="146"/>
      <c r="AK24" s="167"/>
      <c r="AL24" s="63"/>
      <c r="AM24" s="107"/>
      <c r="AN24" s="108"/>
      <c r="AO24" s="109"/>
      <c r="AP24" s="107"/>
      <c r="AQ24" s="108"/>
      <c r="AR24" s="108"/>
      <c r="AS24" s="108"/>
      <c r="AT24" s="108"/>
      <c r="AU24" s="108"/>
      <c r="AV24" s="108"/>
      <c r="AW24" s="109"/>
      <c r="AX24" s="130"/>
      <c r="AY24" s="131"/>
      <c r="AZ24" s="131"/>
      <c r="BA24" s="132"/>
    </row>
    <row r="25" spans="1:53" ht="55.5" customHeight="1">
      <c r="A25" s="145"/>
      <c r="B25" s="147"/>
      <c r="C25" s="145"/>
      <c r="D25" s="146"/>
      <c r="E25" s="146"/>
      <c r="F25" s="147"/>
      <c r="G25" s="145"/>
      <c r="H25" s="146"/>
      <c r="I25" s="147"/>
      <c r="J25" s="145"/>
      <c r="K25" s="146"/>
      <c r="L25" s="146"/>
      <c r="M25" s="147"/>
      <c r="N25" s="145"/>
      <c r="O25" s="146"/>
      <c r="P25" s="147"/>
      <c r="Q25" s="153"/>
      <c r="R25" s="154"/>
      <c r="S25" s="155"/>
      <c r="T25" s="145"/>
      <c r="U25" s="146"/>
      <c r="V25" s="147"/>
      <c r="W25" s="145"/>
      <c r="X25" s="146"/>
      <c r="Y25" s="147"/>
      <c r="Z25" s="23"/>
      <c r="AA25" s="123" t="s">
        <v>5</v>
      </c>
      <c r="AB25" s="124"/>
      <c r="AC25" s="124"/>
      <c r="AD25" s="124"/>
      <c r="AE25" s="125"/>
      <c r="AF25" s="117">
        <v>3</v>
      </c>
      <c r="AG25" s="138"/>
      <c r="AH25" s="139"/>
      <c r="AI25" s="117">
        <v>3</v>
      </c>
      <c r="AJ25" s="138"/>
      <c r="AK25" s="139"/>
      <c r="AL25" s="63"/>
      <c r="AM25" s="107"/>
      <c r="AN25" s="108"/>
      <c r="AO25" s="109"/>
      <c r="AP25" s="111"/>
      <c r="AQ25" s="112"/>
      <c r="AR25" s="112"/>
      <c r="AS25" s="112"/>
      <c r="AT25" s="112"/>
      <c r="AU25" s="112"/>
      <c r="AV25" s="112"/>
      <c r="AW25" s="113"/>
      <c r="AX25" s="133"/>
      <c r="AY25" s="134"/>
      <c r="AZ25" s="134"/>
      <c r="BA25" s="135"/>
    </row>
    <row r="26" spans="1:53" ht="55.5" customHeight="1">
      <c r="A26" s="120" t="s">
        <v>94</v>
      </c>
      <c r="B26" s="136"/>
      <c r="C26" s="120">
        <v>24</v>
      </c>
      <c r="D26" s="137"/>
      <c r="E26" s="137"/>
      <c r="F26" s="136"/>
      <c r="G26" s="120">
        <v>3</v>
      </c>
      <c r="H26" s="137"/>
      <c r="I26" s="136"/>
      <c r="J26" s="120">
        <v>3</v>
      </c>
      <c r="K26" s="137"/>
      <c r="L26" s="137"/>
      <c r="M26" s="136"/>
      <c r="N26" s="120">
        <v>10</v>
      </c>
      <c r="O26" s="137"/>
      <c r="P26" s="136"/>
      <c r="Q26" s="182">
        <v>2</v>
      </c>
      <c r="R26" s="183"/>
      <c r="S26" s="184"/>
      <c r="T26" s="120">
        <v>1</v>
      </c>
      <c r="U26" s="121"/>
      <c r="V26" s="122"/>
      <c r="W26" s="120">
        <v>43</v>
      </c>
      <c r="X26" s="121"/>
      <c r="Y26" s="122"/>
      <c r="Z26" s="23"/>
      <c r="AA26" s="123" t="s">
        <v>29</v>
      </c>
      <c r="AB26" s="124"/>
      <c r="AC26" s="124"/>
      <c r="AD26" s="124"/>
      <c r="AE26" s="125"/>
      <c r="AF26" s="117">
        <v>3</v>
      </c>
      <c r="AG26" s="138"/>
      <c r="AH26" s="139"/>
      <c r="AI26" s="117">
        <v>10</v>
      </c>
      <c r="AJ26" s="138"/>
      <c r="AK26" s="139"/>
      <c r="AL26" s="63"/>
      <c r="AM26" s="117" t="s">
        <v>39</v>
      </c>
      <c r="AN26" s="118"/>
      <c r="AO26" s="119"/>
      <c r="AP26" s="114" t="s">
        <v>95</v>
      </c>
      <c r="AQ26" s="115"/>
      <c r="AR26" s="115"/>
      <c r="AS26" s="115"/>
      <c r="AT26" s="115"/>
      <c r="AU26" s="115"/>
      <c r="AV26" s="115"/>
      <c r="AW26" s="116"/>
      <c r="AX26" s="114">
        <v>3</v>
      </c>
      <c r="AY26" s="185"/>
      <c r="AZ26" s="185"/>
      <c r="BA26" s="186"/>
    </row>
    <row r="27" spans="1:53" ht="19.5" customHeight="1">
      <c r="A27" s="126"/>
      <c r="B27" s="127"/>
      <c r="C27" s="126"/>
      <c r="D27" s="127"/>
      <c r="E27" s="127"/>
      <c r="F27" s="127"/>
      <c r="G27" s="126"/>
      <c r="H27" s="127"/>
      <c r="I27" s="127"/>
      <c r="J27" s="126"/>
      <c r="K27" s="127"/>
      <c r="L27" s="127"/>
      <c r="M27" s="127"/>
      <c r="N27" s="126"/>
      <c r="O27" s="127"/>
      <c r="P27" s="127"/>
      <c r="Q27" s="102"/>
      <c r="R27" s="103"/>
      <c r="S27" s="103"/>
      <c r="T27" s="126"/>
      <c r="U27" s="127"/>
      <c r="V27" s="127"/>
      <c r="W27" s="126"/>
      <c r="X27" s="127"/>
      <c r="Y27" s="127"/>
      <c r="Z27" s="23"/>
      <c r="AA27" s="64"/>
      <c r="AB27" s="65"/>
      <c r="AC27" s="65"/>
      <c r="AD27" s="65"/>
      <c r="AE27" s="65"/>
      <c r="AF27" s="22"/>
      <c r="AG27" s="66"/>
      <c r="AH27" s="67"/>
      <c r="AI27" s="22"/>
      <c r="AJ27" s="66"/>
      <c r="AK27" s="67"/>
      <c r="AL27" s="68"/>
      <c r="AM27" s="22"/>
      <c r="AN27" s="22"/>
      <c r="AO27" s="22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</row>
    <row r="28" spans="6:53" ht="19.5" customHeight="1">
      <c r="F28" s="22"/>
      <c r="G28" s="22"/>
      <c r="H28" s="22"/>
      <c r="I28" s="22"/>
      <c r="J28" s="22"/>
      <c r="K28" s="3"/>
      <c r="L28" s="3"/>
      <c r="M28" s="22"/>
      <c r="N28" s="22"/>
      <c r="O28" s="22"/>
      <c r="P28" s="22"/>
      <c r="Q28" s="22"/>
      <c r="R28" s="3"/>
      <c r="S28" s="40"/>
      <c r="T28" s="40"/>
      <c r="U28" s="22"/>
      <c r="V28" s="22"/>
      <c r="W28" s="22"/>
      <c r="X28" s="22"/>
      <c r="Y28" s="22"/>
      <c r="Z28" s="22"/>
      <c r="AA28" s="40"/>
      <c r="AB28" s="40"/>
      <c r="AC28" s="15"/>
      <c r="AD28" s="15"/>
      <c r="AE28" s="15"/>
      <c r="AF28" s="15"/>
      <c r="AG28" s="40"/>
      <c r="AH28" s="40"/>
      <c r="AI28" s="22"/>
      <c r="AJ28" s="22"/>
      <c r="AK28" s="22"/>
      <c r="AL28" s="22"/>
      <c r="AM28" s="40"/>
      <c r="AN28" s="40"/>
      <c r="AO28" s="71"/>
      <c r="AP28" s="71"/>
      <c r="AQ28" s="71"/>
      <c r="AR28" s="71"/>
      <c r="AS28" s="40"/>
      <c r="AT28" s="40"/>
      <c r="AU28" s="71"/>
      <c r="AV28" s="71"/>
      <c r="AW28" s="71"/>
      <c r="AX28" s="71"/>
      <c r="AY28" s="71"/>
      <c r="AZ28" s="40"/>
      <c r="BA28" s="2"/>
    </row>
    <row r="29" spans="6:53" ht="19.5" customHeight="1">
      <c r="F29" s="22"/>
      <c r="G29" s="22"/>
      <c r="H29" s="22"/>
      <c r="I29" s="22"/>
      <c r="J29" s="22"/>
      <c r="M29" s="53"/>
      <c r="N29" s="53"/>
      <c r="O29" s="53"/>
      <c r="P29" s="53"/>
      <c r="Q29" s="53"/>
      <c r="S29" s="2"/>
      <c r="T29" s="2"/>
      <c r="U29" s="22"/>
      <c r="V29" s="22"/>
      <c r="W29" s="22"/>
      <c r="X29" s="22"/>
      <c r="Y29" s="22"/>
      <c r="Z29" s="22"/>
      <c r="AA29" s="2"/>
      <c r="AB29" s="2"/>
      <c r="AC29" s="15"/>
      <c r="AD29" s="15"/>
      <c r="AE29" s="15"/>
      <c r="AF29" s="15"/>
      <c r="AG29" s="2"/>
      <c r="AH29" s="2"/>
      <c r="AI29" s="22"/>
      <c r="AJ29" s="22"/>
      <c r="AK29" s="22"/>
      <c r="AL29" s="22"/>
      <c r="AM29" s="2"/>
      <c r="AN29" s="2"/>
      <c r="AO29" s="71"/>
      <c r="AP29" s="71"/>
      <c r="AQ29" s="71"/>
      <c r="AR29" s="71"/>
      <c r="AS29" s="2"/>
      <c r="AT29" s="2"/>
      <c r="AU29" s="55"/>
      <c r="AV29" s="55"/>
      <c r="AW29" s="55"/>
      <c r="AX29" s="55"/>
      <c r="AY29" s="55"/>
      <c r="AZ29" s="2"/>
      <c r="BA29" s="2"/>
    </row>
    <row r="30" spans="6:53" ht="19.5" customHeight="1">
      <c r="F30" s="22"/>
      <c r="G30" s="22"/>
      <c r="H30" s="22"/>
      <c r="I30" s="22"/>
      <c r="J30" s="22"/>
      <c r="M30" s="22"/>
      <c r="N30" s="22"/>
      <c r="O30" s="22"/>
      <c r="P30" s="22"/>
      <c r="Q30" s="22"/>
      <c r="R30" s="3"/>
      <c r="S30" s="40"/>
      <c r="T30" s="40"/>
      <c r="U30" s="22"/>
      <c r="V30" s="22"/>
      <c r="W30" s="22"/>
      <c r="X30" s="22"/>
      <c r="Y30" s="22"/>
      <c r="Z30" s="22"/>
      <c r="AA30" s="40"/>
      <c r="AB30" s="40"/>
      <c r="AC30" s="15"/>
      <c r="AD30" s="15"/>
      <c r="AE30" s="15"/>
      <c r="AF30" s="15"/>
      <c r="AG30" s="40"/>
      <c r="AH30" s="40"/>
      <c r="AI30" s="22"/>
      <c r="AJ30" s="22"/>
      <c r="AK30" s="22"/>
      <c r="AL30" s="22"/>
      <c r="AM30" s="40"/>
      <c r="AN30" s="40"/>
      <c r="AO30" s="71"/>
      <c r="AP30" s="71"/>
      <c r="AQ30" s="71"/>
      <c r="AR30" s="71"/>
      <c r="AS30" s="40"/>
      <c r="AT30" s="40"/>
      <c r="AU30" s="71"/>
      <c r="AV30" s="71"/>
      <c r="AW30" s="71"/>
      <c r="AX30" s="71"/>
      <c r="AY30" s="71"/>
      <c r="AZ30" s="2"/>
      <c r="BA30" s="2"/>
    </row>
    <row r="31" spans="6:53" ht="19.5" customHeight="1">
      <c r="F31" s="22"/>
      <c r="G31" s="22"/>
      <c r="H31" s="22"/>
      <c r="I31" s="22"/>
      <c r="J31" s="22"/>
      <c r="M31" s="22"/>
      <c r="N31" s="22"/>
      <c r="O31" s="22"/>
      <c r="P31" s="22"/>
      <c r="Q31" s="22"/>
      <c r="R31" s="3"/>
      <c r="S31" s="40"/>
      <c r="T31" s="40"/>
      <c r="U31" s="22"/>
      <c r="V31" s="22"/>
      <c r="W31" s="22"/>
      <c r="X31" s="22"/>
      <c r="Y31" s="22"/>
      <c r="Z31" s="22"/>
      <c r="AA31" s="40"/>
      <c r="AB31" s="40"/>
      <c r="AC31" s="15"/>
      <c r="AD31" s="15"/>
      <c r="AE31" s="15"/>
      <c r="AF31" s="15"/>
      <c r="AG31" s="40"/>
      <c r="AH31" s="40"/>
      <c r="AI31" s="22"/>
      <c r="AJ31" s="22"/>
      <c r="AK31" s="22"/>
      <c r="AL31" s="22"/>
      <c r="AM31" s="40"/>
      <c r="AN31" s="40"/>
      <c r="AO31" s="71"/>
      <c r="AP31" s="71"/>
      <c r="AQ31" s="71"/>
      <c r="AR31" s="71"/>
      <c r="AS31" s="40"/>
      <c r="AT31" s="40"/>
      <c r="AU31" s="71"/>
      <c r="AV31" s="71"/>
      <c r="AW31" s="71"/>
      <c r="AX31" s="71"/>
      <c r="AY31" s="71"/>
      <c r="AZ31" s="2"/>
      <c r="BA31" s="2"/>
    </row>
    <row r="32" spans="1:53" s="3" customFormat="1" ht="18.75">
      <c r="A32" s="1"/>
      <c r="B32" s="1"/>
      <c r="C32" s="1"/>
      <c r="D32" s="1"/>
      <c r="E32" s="1"/>
      <c r="F32" s="187"/>
      <c r="G32" s="187"/>
      <c r="H32" s="187"/>
      <c r="I32" s="187"/>
      <c r="J32" s="187"/>
      <c r="K32" s="1"/>
      <c r="L32" s="1"/>
      <c r="M32" s="159"/>
      <c r="N32" s="159"/>
      <c r="O32" s="159"/>
      <c r="P32" s="159"/>
      <c r="Q32" s="159"/>
      <c r="R32" s="72"/>
      <c r="S32" s="73"/>
      <c r="T32" s="73"/>
      <c r="U32" s="160"/>
      <c r="V32" s="160"/>
      <c r="W32" s="160"/>
      <c r="X32" s="160"/>
      <c r="Y32" s="160"/>
      <c r="Z32" s="160"/>
      <c r="AA32" s="73"/>
      <c r="AB32" s="73"/>
      <c r="AC32" s="160"/>
      <c r="AD32" s="160"/>
      <c r="AE32" s="160"/>
      <c r="AF32" s="160"/>
      <c r="AG32" s="73"/>
      <c r="AH32" s="73"/>
      <c r="AI32" s="160"/>
      <c r="AJ32" s="160"/>
      <c r="AK32" s="160"/>
      <c r="AL32" s="160"/>
      <c r="AM32" s="73"/>
      <c r="AN32" s="73"/>
      <c r="AO32" s="160"/>
      <c r="AP32" s="160"/>
      <c r="AQ32" s="160"/>
      <c r="AR32" s="160"/>
      <c r="AS32" s="73"/>
      <c r="AT32" s="73"/>
      <c r="AU32" s="160"/>
      <c r="AV32" s="160"/>
      <c r="AW32" s="160"/>
      <c r="AX32" s="160"/>
      <c r="AY32" s="160"/>
      <c r="AZ32" s="2"/>
      <c r="BA32" s="2"/>
    </row>
    <row r="35" ht="18.75" customHeight="1"/>
  </sheetData>
  <sheetProtection/>
  <mergeCells count="81">
    <mergeCell ref="A3:K3"/>
    <mergeCell ref="A5:K5"/>
    <mergeCell ref="A1:K1"/>
    <mergeCell ref="L2:AJ2"/>
    <mergeCell ref="L3:AJ3"/>
    <mergeCell ref="L5:AJ5"/>
    <mergeCell ref="AK1:BA1"/>
    <mergeCell ref="AK2:BA2"/>
    <mergeCell ref="AK5:BA6"/>
    <mergeCell ref="L6:AJ6"/>
    <mergeCell ref="AK9:BA9"/>
    <mergeCell ref="AK7:BA7"/>
    <mergeCell ref="AK8:BA8"/>
    <mergeCell ref="AK3:BA4"/>
    <mergeCell ref="F32:J32"/>
    <mergeCell ref="AF15:AI15"/>
    <mergeCell ref="AJ15:AM15"/>
    <mergeCell ref="N15:R15"/>
    <mergeCell ref="N26:P26"/>
    <mergeCell ref="C23:F25"/>
    <mergeCell ref="AF26:AH26"/>
    <mergeCell ref="A19:AU19"/>
    <mergeCell ref="F15:I15"/>
    <mergeCell ref="J15:M15"/>
    <mergeCell ref="AO32:AR32"/>
    <mergeCell ref="AS15:AV15"/>
    <mergeCell ref="AN15:AR15"/>
    <mergeCell ref="S15:V15"/>
    <mergeCell ref="W15:AA15"/>
    <mergeCell ref="AU32:AY32"/>
    <mergeCell ref="Q26:S26"/>
    <mergeCell ref="AX26:BA26"/>
    <mergeCell ref="AI26:AK26"/>
    <mergeCell ref="T27:V27"/>
    <mergeCell ref="A7:K7"/>
    <mergeCell ref="L8:AJ8"/>
    <mergeCell ref="AW15:BA15"/>
    <mergeCell ref="A13:BA13"/>
    <mergeCell ref="A15:A16"/>
    <mergeCell ref="AB15:AE15"/>
    <mergeCell ref="L11:AJ11"/>
    <mergeCell ref="B15:E15"/>
    <mergeCell ref="L7:AJ7"/>
    <mergeCell ref="L9:AJ9"/>
    <mergeCell ref="A23:B25"/>
    <mergeCell ref="N4:AI4"/>
    <mergeCell ref="M32:Q32"/>
    <mergeCell ref="U32:Z32"/>
    <mergeCell ref="AC32:AF32"/>
    <mergeCell ref="AI32:AL32"/>
    <mergeCell ref="AA23:AE24"/>
    <mergeCell ref="AF23:AH24"/>
    <mergeCell ref="AI23:AK24"/>
    <mergeCell ref="AA25:AE25"/>
    <mergeCell ref="G23:I25"/>
    <mergeCell ref="J23:M25"/>
    <mergeCell ref="N23:P25"/>
    <mergeCell ref="Q23:S25"/>
    <mergeCell ref="AI25:AK25"/>
    <mergeCell ref="W23:Y25"/>
    <mergeCell ref="T23:V25"/>
    <mergeCell ref="AX23:BA25"/>
    <mergeCell ref="A26:B26"/>
    <mergeCell ref="C26:F26"/>
    <mergeCell ref="G26:I26"/>
    <mergeCell ref="J26:M26"/>
    <mergeCell ref="A27:B27"/>
    <mergeCell ref="C27:F27"/>
    <mergeCell ref="G27:I27"/>
    <mergeCell ref="J27:M27"/>
    <mergeCell ref="N27:P27"/>
    <mergeCell ref="Q27:S27"/>
    <mergeCell ref="AM23:AO25"/>
    <mergeCell ref="AP23:AW25"/>
    <mergeCell ref="AP26:AW26"/>
    <mergeCell ref="AM26:AO26"/>
    <mergeCell ref="T26:V26"/>
    <mergeCell ref="W26:Y26"/>
    <mergeCell ref="AA26:AE26"/>
    <mergeCell ref="W27:Y27"/>
    <mergeCell ref="AF25:AH2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85" zoomScaleNormal="70" zoomScaleSheetLayoutView="85" zoomScalePageLayoutView="0" workbookViewId="0" topLeftCell="A1">
      <selection activeCell="P25" sqref="P25"/>
    </sheetView>
  </sheetViews>
  <sheetFormatPr defaultColWidth="9.00390625" defaultRowHeight="12.75"/>
  <cols>
    <col min="1" max="1" width="9.25390625" style="5" customWidth="1"/>
    <col min="2" max="2" width="60.875" style="5" customWidth="1"/>
    <col min="3" max="3" width="5.375" style="5" customWidth="1"/>
    <col min="4" max="5" width="7.125" style="5" customWidth="1"/>
    <col min="6" max="6" width="7.625" style="5" customWidth="1"/>
    <col min="7" max="7" width="6.00390625" style="5" customWidth="1"/>
    <col min="8" max="8" width="7.875" style="5" customWidth="1"/>
    <col min="9" max="9" width="7.125" style="5" bestFit="1" customWidth="1"/>
    <col min="10" max="10" width="8.00390625" style="5" customWidth="1"/>
    <col min="11" max="11" width="6.625" style="5" customWidth="1"/>
    <col min="12" max="12" width="6.375" style="5" customWidth="1"/>
    <col min="13" max="13" width="6.25390625" style="5" customWidth="1"/>
    <col min="14" max="14" width="8.875" style="5" customWidth="1"/>
    <col min="15" max="15" width="8.75390625" style="5" customWidth="1"/>
    <col min="16" max="16384" width="9.125" style="5" customWidth="1"/>
  </cols>
  <sheetData>
    <row r="1" spans="1:15" s="6" customFormat="1" ht="22.5" customHeight="1">
      <c r="A1" s="218" t="s">
        <v>99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s="26" customFormat="1" ht="18.75" customHeight="1">
      <c r="A2" s="219" t="s">
        <v>4</v>
      </c>
      <c r="B2" s="217" t="s">
        <v>61</v>
      </c>
      <c r="C2" s="209" t="s">
        <v>7</v>
      </c>
      <c r="D2" s="215"/>
      <c r="E2" s="215"/>
      <c r="F2" s="216"/>
      <c r="G2" s="212" t="s">
        <v>62</v>
      </c>
      <c r="H2" s="217" t="s">
        <v>63</v>
      </c>
      <c r="I2" s="217"/>
      <c r="J2" s="217"/>
      <c r="K2" s="217"/>
      <c r="L2" s="217"/>
      <c r="M2" s="217"/>
      <c r="N2" s="226" t="s">
        <v>64</v>
      </c>
      <c r="O2" s="227"/>
      <c r="P2" s="227"/>
    </row>
    <row r="3" spans="1:16" s="26" customFormat="1" ht="24.75" customHeight="1">
      <c r="A3" s="219"/>
      <c r="B3" s="217"/>
      <c r="C3" s="212" t="s">
        <v>65</v>
      </c>
      <c r="D3" s="212" t="s">
        <v>66</v>
      </c>
      <c r="E3" s="209" t="s">
        <v>67</v>
      </c>
      <c r="F3" s="216"/>
      <c r="G3" s="204"/>
      <c r="H3" s="213" t="s">
        <v>68</v>
      </c>
      <c r="I3" s="214" t="s">
        <v>69</v>
      </c>
      <c r="J3" s="214"/>
      <c r="K3" s="214"/>
      <c r="L3" s="214"/>
      <c r="M3" s="213" t="s">
        <v>70</v>
      </c>
      <c r="N3" s="228"/>
      <c r="O3" s="229"/>
      <c r="P3" s="229"/>
    </row>
    <row r="4" spans="1:16" s="26" customFormat="1" ht="18" customHeight="1">
      <c r="A4" s="219"/>
      <c r="B4" s="217"/>
      <c r="C4" s="230"/>
      <c r="D4" s="230"/>
      <c r="E4" s="212" t="s">
        <v>71</v>
      </c>
      <c r="F4" s="212" t="s">
        <v>72</v>
      </c>
      <c r="G4" s="204"/>
      <c r="H4" s="213"/>
      <c r="I4" s="213" t="s">
        <v>73</v>
      </c>
      <c r="J4" s="209" t="s">
        <v>74</v>
      </c>
      <c r="K4" s="215"/>
      <c r="L4" s="216"/>
      <c r="M4" s="213"/>
      <c r="N4" s="202" t="s">
        <v>59</v>
      </c>
      <c r="O4" s="203"/>
      <c r="P4" s="203"/>
    </row>
    <row r="5" spans="1:16" s="26" customFormat="1" ht="15.75">
      <c r="A5" s="219"/>
      <c r="B5" s="217"/>
      <c r="C5" s="230"/>
      <c r="D5" s="230"/>
      <c r="E5" s="205"/>
      <c r="F5" s="205"/>
      <c r="G5" s="204"/>
      <c r="H5" s="213"/>
      <c r="I5" s="213"/>
      <c r="J5" s="204" t="s">
        <v>75</v>
      </c>
      <c r="K5" s="207" t="s">
        <v>76</v>
      </c>
      <c r="L5" s="208" t="s">
        <v>77</v>
      </c>
      <c r="M5" s="213"/>
      <c r="N5" s="27">
        <v>1</v>
      </c>
      <c r="O5" s="27">
        <v>2</v>
      </c>
      <c r="P5" s="27">
        <v>3</v>
      </c>
    </row>
    <row r="6" spans="1:16" s="26" customFormat="1" ht="37.5" customHeight="1">
      <c r="A6" s="219"/>
      <c r="B6" s="217"/>
      <c r="C6" s="230"/>
      <c r="D6" s="230"/>
      <c r="E6" s="205"/>
      <c r="F6" s="205"/>
      <c r="G6" s="204"/>
      <c r="H6" s="213"/>
      <c r="I6" s="213"/>
      <c r="J6" s="205"/>
      <c r="K6" s="205"/>
      <c r="L6" s="205"/>
      <c r="M6" s="213"/>
      <c r="N6" s="209" t="s">
        <v>78</v>
      </c>
      <c r="O6" s="210"/>
      <c r="P6" s="211"/>
    </row>
    <row r="7" spans="1:16" s="26" customFormat="1" ht="23.25" customHeight="1" thickBot="1">
      <c r="A7" s="220"/>
      <c r="B7" s="221"/>
      <c r="C7" s="231"/>
      <c r="D7" s="231"/>
      <c r="E7" s="206"/>
      <c r="F7" s="206"/>
      <c r="G7" s="204"/>
      <c r="H7" s="212"/>
      <c r="I7" s="212"/>
      <c r="J7" s="206"/>
      <c r="K7" s="206"/>
      <c r="L7" s="206"/>
      <c r="M7" s="212"/>
      <c r="N7" s="27">
        <v>15</v>
      </c>
      <c r="O7" s="27">
        <v>9</v>
      </c>
      <c r="P7" s="27">
        <v>10</v>
      </c>
    </row>
    <row r="8" spans="1:16" s="26" customFormat="1" ht="16.5" thickBot="1">
      <c r="A8" s="28">
        <v>1</v>
      </c>
      <c r="B8" s="29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1">
        <v>12</v>
      </c>
      <c r="M8" s="30">
        <v>13</v>
      </c>
      <c r="N8" s="30">
        <v>14</v>
      </c>
      <c r="O8" s="30">
        <v>15</v>
      </c>
      <c r="P8" s="32">
        <v>16</v>
      </c>
    </row>
    <row r="9" spans="1:16" s="4" customFormat="1" ht="16.5" customHeight="1">
      <c r="A9" s="222" t="s">
        <v>100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</row>
    <row r="10" spans="1:16" s="4" customFormat="1" ht="16.5" customHeight="1">
      <c r="A10" s="224" t="s">
        <v>101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</row>
    <row r="11" spans="1:16" s="4" customFormat="1" ht="15.75" customHeight="1">
      <c r="A11" s="75" t="s">
        <v>102</v>
      </c>
      <c r="B11" s="76" t="s">
        <v>103</v>
      </c>
      <c r="C11" s="34"/>
      <c r="D11" s="34"/>
      <c r="E11" s="9"/>
      <c r="F11" s="9"/>
      <c r="G11" s="33">
        <f>G12+G13</f>
        <v>3</v>
      </c>
      <c r="H11" s="79">
        <f>H12+H13</f>
        <v>90</v>
      </c>
      <c r="I11" s="33">
        <f>I12+I13</f>
        <v>28</v>
      </c>
      <c r="J11" s="33">
        <f>J12+J13</f>
        <v>4</v>
      </c>
      <c r="K11" s="13"/>
      <c r="L11" s="13"/>
      <c r="M11" s="9">
        <f>H11-I11</f>
        <v>62</v>
      </c>
      <c r="N11" s="33"/>
      <c r="O11" s="12"/>
      <c r="P11" s="12"/>
    </row>
    <row r="12" spans="1:16" s="4" customFormat="1" ht="15.75" customHeight="1">
      <c r="A12" s="75" t="s">
        <v>104</v>
      </c>
      <c r="B12" s="76" t="s">
        <v>3</v>
      </c>
      <c r="C12" s="34">
        <v>1</v>
      </c>
      <c r="D12" s="34"/>
      <c r="E12" s="12"/>
      <c r="F12" s="12"/>
      <c r="G12" s="80">
        <v>1.5</v>
      </c>
      <c r="H12" s="81">
        <f>G12*30</f>
        <v>45</v>
      </c>
      <c r="I12" s="80">
        <v>14</v>
      </c>
      <c r="J12" s="81">
        <v>4</v>
      </c>
      <c r="K12" s="74"/>
      <c r="L12" s="74"/>
      <c r="M12" s="9">
        <f>H12-I12</f>
        <v>31</v>
      </c>
      <c r="N12" s="74">
        <v>4</v>
      </c>
      <c r="O12" s="12"/>
      <c r="P12" s="12"/>
    </row>
    <row r="13" spans="1:16" s="4" customFormat="1" ht="15.75" customHeight="1" thickBot="1">
      <c r="A13" s="75" t="s">
        <v>105</v>
      </c>
      <c r="B13" s="76" t="s">
        <v>33</v>
      </c>
      <c r="C13" s="34"/>
      <c r="D13" s="34">
        <v>1</v>
      </c>
      <c r="E13" s="12"/>
      <c r="F13" s="12"/>
      <c r="G13" s="82">
        <v>1.5</v>
      </c>
      <c r="H13" s="81">
        <f>G13*30</f>
        <v>45</v>
      </c>
      <c r="I13" s="80">
        <v>14</v>
      </c>
      <c r="J13" s="83">
        <v>0</v>
      </c>
      <c r="K13" s="74"/>
      <c r="L13" s="74"/>
      <c r="M13" s="9">
        <f>H13-I13</f>
        <v>31</v>
      </c>
      <c r="N13" s="74">
        <v>0</v>
      </c>
      <c r="O13" s="12"/>
      <c r="P13" s="12"/>
    </row>
    <row r="14" spans="1:16" s="4" customFormat="1" ht="18" customHeight="1" thickBot="1">
      <c r="A14" s="77"/>
      <c r="B14" s="78" t="s">
        <v>106</v>
      </c>
      <c r="C14" s="11"/>
      <c r="D14" s="11"/>
      <c r="E14" s="11"/>
      <c r="F14" s="11"/>
      <c r="G14" s="11">
        <f>SUM(G11:G11)</f>
        <v>3</v>
      </c>
      <c r="H14" s="11">
        <f>SUM(H11:H11)</f>
        <v>90</v>
      </c>
      <c r="I14" s="11">
        <f>SUM(I11:I11)</f>
        <v>28</v>
      </c>
      <c r="J14" s="11">
        <f>SUM(J11:J11)</f>
        <v>4</v>
      </c>
      <c r="K14" s="11"/>
      <c r="L14" s="11"/>
      <c r="M14" s="11">
        <f>SUM(M11:M11)</f>
        <v>62</v>
      </c>
      <c r="N14" s="11">
        <f>SUM(N12:N13)</f>
        <v>4</v>
      </c>
      <c r="O14" s="11">
        <f>SUM(O11:O13)</f>
        <v>0</v>
      </c>
      <c r="P14" s="11">
        <f>SUM(P11:P13)</f>
        <v>0</v>
      </c>
    </row>
    <row r="15" spans="1:16" s="4" customFormat="1" ht="18" customHeight="1" thickBot="1">
      <c r="A15" s="239" t="s">
        <v>107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</row>
    <row r="16" spans="1:16" s="4" customFormat="1" ht="15.75" customHeight="1">
      <c r="A16" s="84" t="s">
        <v>108</v>
      </c>
      <c r="B16" s="17" t="s">
        <v>43</v>
      </c>
      <c r="C16" s="9"/>
      <c r="D16" s="9">
        <v>1</v>
      </c>
      <c r="E16" s="9"/>
      <c r="F16" s="9"/>
      <c r="G16" s="9">
        <f aca="true" t="shared" si="0" ref="G16:G25">H16/30</f>
        <v>3</v>
      </c>
      <c r="H16" s="9">
        <v>90</v>
      </c>
      <c r="I16" s="12">
        <f aca="true" t="shared" si="1" ref="I16:I25">SUM(J16:L16)</f>
        <v>8</v>
      </c>
      <c r="J16" s="13">
        <v>6</v>
      </c>
      <c r="K16" s="13">
        <v>2</v>
      </c>
      <c r="L16" s="9"/>
      <c r="M16" s="9">
        <f aca="true" t="shared" si="2" ref="M16:M25">H16-I16</f>
        <v>82</v>
      </c>
      <c r="N16" s="81">
        <v>8</v>
      </c>
      <c r="O16" s="9"/>
      <c r="P16" s="9"/>
    </row>
    <row r="17" spans="1:16" s="4" customFormat="1" ht="15.75" customHeight="1">
      <c r="A17" s="84" t="s">
        <v>109</v>
      </c>
      <c r="B17" s="17" t="s">
        <v>34</v>
      </c>
      <c r="C17" s="9">
        <v>1</v>
      </c>
      <c r="D17" s="9"/>
      <c r="E17" s="9"/>
      <c r="F17" s="9"/>
      <c r="G17" s="9">
        <f t="shared" si="0"/>
        <v>3</v>
      </c>
      <c r="H17" s="9">
        <v>90</v>
      </c>
      <c r="I17" s="12">
        <f t="shared" si="1"/>
        <v>8</v>
      </c>
      <c r="J17" s="13">
        <v>6</v>
      </c>
      <c r="K17" s="13">
        <v>2</v>
      </c>
      <c r="L17" s="9"/>
      <c r="M17" s="9">
        <f t="shared" si="2"/>
        <v>82</v>
      </c>
      <c r="N17" s="81">
        <v>8</v>
      </c>
      <c r="O17" s="9"/>
      <c r="P17" s="9"/>
    </row>
    <row r="18" spans="1:16" s="4" customFormat="1" ht="15.75" customHeight="1">
      <c r="A18" s="84" t="s">
        <v>110</v>
      </c>
      <c r="B18" s="17" t="s">
        <v>35</v>
      </c>
      <c r="C18" s="9">
        <v>1</v>
      </c>
      <c r="D18" s="9"/>
      <c r="E18" s="9"/>
      <c r="F18" s="9"/>
      <c r="G18" s="9">
        <f t="shared" si="0"/>
        <v>3</v>
      </c>
      <c r="H18" s="9">
        <v>90</v>
      </c>
      <c r="I18" s="12">
        <f t="shared" si="1"/>
        <v>8</v>
      </c>
      <c r="J18" s="13">
        <v>6</v>
      </c>
      <c r="K18" s="13">
        <v>2</v>
      </c>
      <c r="L18" s="9"/>
      <c r="M18" s="9">
        <f t="shared" si="2"/>
        <v>82</v>
      </c>
      <c r="N18" s="81">
        <v>8</v>
      </c>
      <c r="O18" s="9"/>
      <c r="P18" s="9"/>
    </row>
    <row r="19" spans="1:16" s="4" customFormat="1" ht="15.75" customHeight="1">
      <c r="A19" s="84" t="s">
        <v>111</v>
      </c>
      <c r="B19" s="10" t="s">
        <v>44</v>
      </c>
      <c r="C19" s="9"/>
      <c r="D19" s="9">
        <v>2</v>
      </c>
      <c r="E19" s="9"/>
      <c r="F19" s="9"/>
      <c r="G19" s="9">
        <f t="shared" si="0"/>
        <v>3</v>
      </c>
      <c r="H19" s="9">
        <v>90</v>
      </c>
      <c r="I19" s="12">
        <f t="shared" si="1"/>
        <v>8</v>
      </c>
      <c r="J19" s="13">
        <v>6</v>
      </c>
      <c r="K19" s="13">
        <v>2</v>
      </c>
      <c r="L19" s="9"/>
      <c r="M19" s="9">
        <f t="shared" si="2"/>
        <v>82</v>
      </c>
      <c r="N19" s="9"/>
      <c r="O19" s="81">
        <v>8</v>
      </c>
      <c r="P19" s="13"/>
    </row>
    <row r="20" spans="1:16" s="4" customFormat="1" ht="15.75" customHeight="1">
      <c r="A20" s="84" t="s">
        <v>112</v>
      </c>
      <c r="B20" s="17" t="s">
        <v>41</v>
      </c>
      <c r="C20" s="9">
        <v>2</v>
      </c>
      <c r="D20" s="9"/>
      <c r="E20" s="9"/>
      <c r="F20" s="9"/>
      <c r="G20" s="9">
        <f t="shared" si="0"/>
        <v>3</v>
      </c>
      <c r="H20" s="9">
        <v>90</v>
      </c>
      <c r="I20" s="12">
        <f t="shared" si="1"/>
        <v>8</v>
      </c>
      <c r="J20" s="13">
        <v>6</v>
      </c>
      <c r="K20" s="13">
        <v>2</v>
      </c>
      <c r="L20" s="9"/>
      <c r="M20" s="9">
        <f t="shared" si="2"/>
        <v>82</v>
      </c>
      <c r="N20" s="9"/>
      <c r="O20" s="81">
        <v>8</v>
      </c>
      <c r="P20" s="13"/>
    </row>
    <row r="21" spans="1:16" s="4" customFormat="1" ht="15.75" customHeight="1">
      <c r="A21" s="84" t="s">
        <v>117</v>
      </c>
      <c r="B21" s="85" t="s">
        <v>31</v>
      </c>
      <c r="C21" s="9">
        <v>2</v>
      </c>
      <c r="D21" s="9"/>
      <c r="E21" s="9"/>
      <c r="F21" s="9"/>
      <c r="G21" s="13">
        <f t="shared" si="0"/>
        <v>3</v>
      </c>
      <c r="H21" s="9">
        <v>90</v>
      </c>
      <c r="I21" s="12">
        <f t="shared" si="1"/>
        <v>8</v>
      </c>
      <c r="J21" s="13">
        <v>6</v>
      </c>
      <c r="K21" s="13">
        <v>2</v>
      </c>
      <c r="L21" s="9"/>
      <c r="M21" s="9">
        <f t="shared" si="2"/>
        <v>82</v>
      </c>
      <c r="N21" s="9"/>
      <c r="O21" s="81">
        <v>8</v>
      </c>
      <c r="P21" s="21"/>
    </row>
    <row r="22" spans="1:16" s="4" customFormat="1" ht="15.75" customHeight="1">
      <c r="A22" s="84" t="s">
        <v>113</v>
      </c>
      <c r="B22" s="17" t="s">
        <v>37</v>
      </c>
      <c r="C22" s="9"/>
      <c r="D22" s="9">
        <v>1</v>
      </c>
      <c r="E22" s="9"/>
      <c r="F22" s="9"/>
      <c r="G22" s="9">
        <f t="shared" si="0"/>
        <v>3</v>
      </c>
      <c r="H22" s="9">
        <v>90</v>
      </c>
      <c r="I22" s="12">
        <f t="shared" si="1"/>
        <v>8</v>
      </c>
      <c r="J22" s="13">
        <v>6</v>
      </c>
      <c r="K22" s="13">
        <v>2</v>
      </c>
      <c r="L22" s="9"/>
      <c r="M22" s="9">
        <f t="shared" si="2"/>
        <v>82</v>
      </c>
      <c r="N22" s="81">
        <v>8</v>
      </c>
      <c r="O22" s="13"/>
      <c r="P22" s="13"/>
    </row>
    <row r="23" spans="1:16" s="4" customFormat="1" ht="15.75" customHeight="1">
      <c r="A23" s="84" t="s">
        <v>114</v>
      </c>
      <c r="B23" s="86" t="s">
        <v>115</v>
      </c>
      <c r="C23" s="13">
        <v>2</v>
      </c>
      <c r="D23" s="9"/>
      <c r="E23" s="9"/>
      <c r="F23" s="9"/>
      <c r="G23" s="9">
        <f t="shared" si="0"/>
        <v>3</v>
      </c>
      <c r="H23" s="9">
        <v>90</v>
      </c>
      <c r="I23" s="12">
        <f>SUM(J23:L23)</f>
        <v>8</v>
      </c>
      <c r="J23" s="13">
        <v>6</v>
      </c>
      <c r="K23" s="13">
        <v>2</v>
      </c>
      <c r="L23" s="9"/>
      <c r="M23" s="9">
        <f>H23-I23</f>
        <v>82</v>
      </c>
      <c r="N23" s="13"/>
      <c r="O23" s="81">
        <v>8</v>
      </c>
      <c r="P23" s="9"/>
    </row>
    <row r="24" spans="1:16" s="4" customFormat="1" ht="15.75" customHeight="1">
      <c r="A24" s="84" t="s">
        <v>116</v>
      </c>
      <c r="B24" s="17" t="s">
        <v>32</v>
      </c>
      <c r="C24" s="9">
        <v>1</v>
      </c>
      <c r="D24" s="9"/>
      <c r="E24" s="9"/>
      <c r="F24" s="9"/>
      <c r="G24" s="9">
        <f t="shared" si="0"/>
        <v>3</v>
      </c>
      <c r="H24" s="9">
        <v>90</v>
      </c>
      <c r="I24" s="12">
        <f t="shared" si="1"/>
        <v>8</v>
      </c>
      <c r="J24" s="13">
        <v>6</v>
      </c>
      <c r="K24" s="13">
        <v>2</v>
      </c>
      <c r="L24" s="9"/>
      <c r="M24" s="9">
        <f t="shared" si="2"/>
        <v>82</v>
      </c>
      <c r="N24" s="81">
        <v>8</v>
      </c>
      <c r="O24" s="9"/>
      <c r="P24" s="9"/>
    </row>
    <row r="25" spans="1:16" s="4" customFormat="1" ht="15.75" customHeight="1" thickBot="1">
      <c r="A25" s="84" t="s">
        <v>118</v>
      </c>
      <c r="B25" s="18" t="s">
        <v>42</v>
      </c>
      <c r="C25" s="12"/>
      <c r="D25" s="12">
        <v>2</v>
      </c>
      <c r="E25" s="12"/>
      <c r="F25" s="12"/>
      <c r="G25" s="12">
        <f t="shared" si="0"/>
        <v>3</v>
      </c>
      <c r="H25" s="12">
        <v>90</v>
      </c>
      <c r="I25" s="12">
        <f t="shared" si="1"/>
        <v>8</v>
      </c>
      <c r="J25" s="13">
        <v>6</v>
      </c>
      <c r="K25" s="13">
        <v>2</v>
      </c>
      <c r="L25" s="12"/>
      <c r="M25" s="12">
        <f t="shared" si="2"/>
        <v>82</v>
      </c>
      <c r="N25" s="12"/>
      <c r="O25" s="81">
        <v>8</v>
      </c>
      <c r="P25" s="25"/>
    </row>
    <row r="26" spans="1:16" s="4" customFormat="1" ht="18" customHeight="1" thickBot="1">
      <c r="A26" s="237" t="s">
        <v>36</v>
      </c>
      <c r="B26" s="238"/>
      <c r="C26" s="11"/>
      <c r="D26" s="11"/>
      <c r="E26" s="11"/>
      <c r="F26" s="11"/>
      <c r="G26" s="11">
        <f>SUM(G16:G25)</f>
        <v>30</v>
      </c>
      <c r="H26" s="11">
        <f aca="true" t="shared" si="3" ref="H26:O26">SUM(H16:H25)</f>
        <v>900</v>
      </c>
      <c r="I26" s="11">
        <f t="shared" si="3"/>
        <v>80</v>
      </c>
      <c r="J26" s="11">
        <f t="shared" si="3"/>
        <v>60</v>
      </c>
      <c r="K26" s="11">
        <f t="shared" si="3"/>
        <v>20</v>
      </c>
      <c r="L26" s="11">
        <f t="shared" si="3"/>
        <v>0</v>
      </c>
      <c r="M26" s="11">
        <f t="shared" si="3"/>
        <v>820</v>
      </c>
      <c r="N26" s="11">
        <f t="shared" si="3"/>
        <v>40</v>
      </c>
      <c r="O26" s="11">
        <f t="shared" si="3"/>
        <v>40</v>
      </c>
      <c r="P26" s="24"/>
    </row>
    <row r="27" spans="1:17" s="4" customFormat="1" ht="16.5" customHeight="1">
      <c r="A27" s="16"/>
      <c r="B27" s="241" t="s">
        <v>119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</row>
    <row r="28" spans="1:16" s="4" customFormat="1" ht="15.75" customHeight="1">
      <c r="A28" s="87" t="s">
        <v>79</v>
      </c>
      <c r="B28" s="10" t="s">
        <v>38</v>
      </c>
      <c r="C28" s="9"/>
      <c r="D28" s="9">
        <v>3</v>
      </c>
      <c r="E28" s="9"/>
      <c r="F28" s="9"/>
      <c r="G28" s="9">
        <f>H28/30</f>
        <v>4.5</v>
      </c>
      <c r="H28" s="13">
        <v>135</v>
      </c>
      <c r="I28" s="9"/>
      <c r="J28" s="9"/>
      <c r="K28" s="9"/>
      <c r="L28" s="9"/>
      <c r="M28" s="9">
        <f>H28-I28</f>
        <v>135</v>
      </c>
      <c r="N28" s="9"/>
      <c r="O28" s="9"/>
      <c r="P28" s="9"/>
    </row>
    <row r="29" spans="1:16" s="4" customFormat="1" ht="15.75" customHeight="1" thickBot="1">
      <c r="A29" s="87" t="s">
        <v>120</v>
      </c>
      <c r="B29" s="10" t="s">
        <v>45</v>
      </c>
      <c r="C29" s="9"/>
      <c r="D29" s="9">
        <v>3</v>
      </c>
      <c r="E29" s="9"/>
      <c r="F29" s="9"/>
      <c r="G29" s="13">
        <f>H29/30</f>
        <v>15</v>
      </c>
      <c r="H29" s="13">
        <v>450</v>
      </c>
      <c r="I29" s="9"/>
      <c r="J29" s="9"/>
      <c r="K29" s="9"/>
      <c r="L29" s="9"/>
      <c r="M29" s="9">
        <f>H29-I29</f>
        <v>450</v>
      </c>
      <c r="N29" s="9"/>
      <c r="O29" s="9"/>
      <c r="P29" s="9"/>
    </row>
    <row r="30" spans="1:16" s="4" customFormat="1" ht="16.5" customHeight="1" thickBot="1">
      <c r="A30" s="237" t="s">
        <v>36</v>
      </c>
      <c r="B30" s="238"/>
      <c r="C30" s="11"/>
      <c r="D30" s="11"/>
      <c r="E30" s="11"/>
      <c r="F30" s="11"/>
      <c r="G30" s="11">
        <f>SUM(G28:G29)</f>
        <v>19.5</v>
      </c>
      <c r="H30" s="11">
        <f>SUM(H28:H29)</f>
        <v>585</v>
      </c>
      <c r="I30" s="11">
        <f>SUM(I28:I29)</f>
        <v>0</v>
      </c>
      <c r="J30" s="11"/>
      <c r="K30" s="11"/>
      <c r="L30" s="11"/>
      <c r="M30" s="11">
        <f>SUM(M28:M29)</f>
        <v>585</v>
      </c>
      <c r="N30" s="11">
        <f>SUM(N28:N29)</f>
        <v>0</v>
      </c>
      <c r="O30" s="11">
        <f>SUM(O28:O29)</f>
        <v>0</v>
      </c>
      <c r="P30" s="11">
        <f>SUM(P28:P29)</f>
        <v>0</v>
      </c>
    </row>
    <row r="31" spans="1:16" s="4" customFormat="1" ht="16.5" customHeight="1" thickBot="1">
      <c r="A31" s="243" t="s">
        <v>121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5"/>
      <c r="O31" s="245"/>
      <c r="P31" s="245"/>
    </row>
    <row r="32" spans="1:16" s="4" customFormat="1" ht="15.75" customHeight="1" thickBot="1">
      <c r="A32" s="88" t="s">
        <v>122</v>
      </c>
      <c r="B32" s="10" t="s">
        <v>39</v>
      </c>
      <c r="C32" s="9">
        <v>3</v>
      </c>
      <c r="D32" s="9"/>
      <c r="E32" s="9"/>
      <c r="F32" s="9"/>
      <c r="G32" s="9">
        <f>H32/30</f>
        <v>3</v>
      </c>
      <c r="H32" s="9">
        <v>90</v>
      </c>
      <c r="I32" s="9"/>
      <c r="J32" s="9"/>
      <c r="K32" s="9"/>
      <c r="L32" s="9"/>
      <c r="M32" s="9"/>
      <c r="N32" s="9"/>
      <c r="O32" s="9"/>
      <c r="P32" s="9"/>
    </row>
    <row r="33" spans="1:16" s="4" customFormat="1" ht="16.5" customHeight="1" thickBot="1">
      <c r="A33" s="237" t="s">
        <v>36</v>
      </c>
      <c r="B33" s="238"/>
      <c r="C33" s="11"/>
      <c r="D33" s="11"/>
      <c r="E33" s="11"/>
      <c r="F33" s="11"/>
      <c r="G33" s="11">
        <f>SUM(G32:G32)</f>
        <v>3</v>
      </c>
      <c r="H33" s="11">
        <f>SUM(H32:H32)</f>
        <v>90</v>
      </c>
      <c r="I33" s="11">
        <f>SUM(I32:I32)</f>
        <v>0</v>
      </c>
      <c r="J33" s="11"/>
      <c r="K33" s="11"/>
      <c r="L33" s="11"/>
      <c r="M33" s="11">
        <f>SUM(M32:M32)</f>
        <v>0</v>
      </c>
      <c r="N33" s="11">
        <f>SUM(N32:N32)</f>
        <v>0</v>
      </c>
      <c r="O33" s="11">
        <f>SUM(O32:O32)</f>
        <v>0</v>
      </c>
      <c r="P33" s="11">
        <f>SUM(P32:P32)</f>
        <v>0</v>
      </c>
    </row>
    <row r="34" spans="1:16" s="4" customFormat="1" ht="16.5" customHeight="1" thickBot="1">
      <c r="A34" s="252" t="s">
        <v>40</v>
      </c>
      <c r="B34" s="253"/>
      <c r="C34" s="11"/>
      <c r="D34" s="11"/>
      <c r="E34" s="11"/>
      <c r="F34" s="11"/>
      <c r="G34" s="11">
        <f>SUM(G14,G26,G30,G33)</f>
        <v>55.5</v>
      </c>
      <c r="H34" s="11">
        <f>SUM(H14,H26,H30,H33)</f>
        <v>1665</v>
      </c>
      <c r="I34" s="11">
        <f aca="true" t="shared" si="4" ref="I34:O34">SUM(I14,I26,I33)</f>
        <v>108</v>
      </c>
      <c r="J34" s="11">
        <f t="shared" si="4"/>
        <v>64</v>
      </c>
      <c r="K34" s="11">
        <f t="shared" si="4"/>
        <v>20</v>
      </c>
      <c r="L34" s="11">
        <f t="shared" si="4"/>
        <v>0</v>
      </c>
      <c r="M34" s="11">
        <f t="shared" si="4"/>
        <v>882</v>
      </c>
      <c r="N34" s="11">
        <f t="shared" si="4"/>
        <v>44</v>
      </c>
      <c r="O34" s="11">
        <f t="shared" si="4"/>
        <v>40</v>
      </c>
      <c r="P34" s="24"/>
    </row>
    <row r="35" spans="1:16" ht="16.5" customHeight="1" thickBot="1">
      <c r="A35" s="250" t="s">
        <v>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19"/>
      <c r="O35" s="19"/>
      <c r="P35" s="19"/>
    </row>
    <row r="36" spans="1:16" ht="16.5" customHeight="1" thickBot="1">
      <c r="A36" s="234" t="s">
        <v>8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7"/>
      <c r="O36" s="8"/>
      <c r="P36" s="8"/>
    </row>
    <row r="37" spans="1:16" ht="16.5" customHeight="1" thickBot="1">
      <c r="A37" s="234" t="s">
        <v>2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14">
        <f>COUNTIF(C11:C32,"=1")</f>
        <v>4</v>
      </c>
      <c r="O37" s="8">
        <f>COUNTIF(C11:C32,"=2")</f>
        <v>3</v>
      </c>
      <c r="P37" s="8"/>
    </row>
    <row r="38" spans="1:16" ht="16.5" customHeight="1" thickBot="1">
      <c r="A38" s="234" t="s">
        <v>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  <c r="N38" s="7">
        <f>COUNTIF(D11:D32,"=1")</f>
        <v>3</v>
      </c>
      <c r="O38" s="8">
        <f>COUNTIF(D11:D32,"=2")</f>
        <v>2</v>
      </c>
      <c r="P38" s="8"/>
    </row>
    <row r="39" spans="1:15" ht="16.5" customHeight="1" thickBot="1">
      <c r="A39" s="234" t="s">
        <v>49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6"/>
      <c r="N39" s="232"/>
      <c r="O39" s="233"/>
    </row>
    <row r="40" spans="2:11" ht="15.75">
      <c r="B40" s="89" t="s">
        <v>123</v>
      </c>
      <c r="C40" s="254"/>
      <c r="D40" s="255"/>
      <c r="E40" s="255"/>
      <c r="F40" s="255"/>
      <c r="G40" s="255"/>
      <c r="H40" s="246" t="s">
        <v>80</v>
      </c>
      <c r="I40" s="247"/>
      <c r="J40" s="247"/>
      <c r="K40" s="90"/>
    </row>
    <row r="41" spans="2:11" ht="12.75">
      <c r="B41" s="35"/>
      <c r="H41" s="90"/>
      <c r="I41" s="90"/>
      <c r="J41" s="90"/>
      <c r="K41" s="90"/>
    </row>
    <row r="42" spans="2:11" ht="18.75">
      <c r="B42" s="89" t="s">
        <v>124</v>
      </c>
      <c r="C42" s="248"/>
      <c r="D42" s="249"/>
      <c r="E42" s="249"/>
      <c r="F42" s="249"/>
      <c r="G42" s="249"/>
      <c r="H42" s="256" t="s">
        <v>60</v>
      </c>
      <c r="I42" s="257"/>
      <c r="J42" s="257"/>
      <c r="K42" s="257"/>
    </row>
  </sheetData>
  <sheetProtection/>
  <mergeCells count="41">
    <mergeCell ref="A15:P15"/>
    <mergeCell ref="B27:Q27"/>
    <mergeCell ref="A31:P31"/>
    <mergeCell ref="H40:J40"/>
    <mergeCell ref="C42:G42"/>
    <mergeCell ref="A35:M35"/>
    <mergeCell ref="A33:B33"/>
    <mergeCell ref="A34:B34"/>
    <mergeCell ref="C40:G40"/>
    <mergeCell ref="H42:K42"/>
    <mergeCell ref="N39:O39"/>
    <mergeCell ref="A39:M39"/>
    <mergeCell ref="A36:M36"/>
    <mergeCell ref="A26:B26"/>
    <mergeCell ref="A38:M38"/>
    <mergeCell ref="A37:M37"/>
    <mergeCell ref="A30:B30"/>
    <mergeCell ref="A1:O1"/>
    <mergeCell ref="A2:A7"/>
    <mergeCell ref="B2:B7"/>
    <mergeCell ref="A9:P9"/>
    <mergeCell ref="A10:P10"/>
    <mergeCell ref="N2:P3"/>
    <mergeCell ref="C3:C7"/>
    <mergeCell ref="D3:D7"/>
    <mergeCell ref="E3:F3"/>
    <mergeCell ref="H3:H7"/>
    <mergeCell ref="I3:L3"/>
    <mergeCell ref="M3:M7"/>
    <mergeCell ref="J4:L4"/>
    <mergeCell ref="C2:F2"/>
    <mergeCell ref="G2:G7"/>
    <mergeCell ref="H2:M2"/>
    <mergeCell ref="N4:P4"/>
    <mergeCell ref="J5:J7"/>
    <mergeCell ref="K5:K7"/>
    <mergeCell ref="L5:L7"/>
    <mergeCell ref="N6:P6"/>
    <mergeCell ref="E4:E7"/>
    <mergeCell ref="F4:F7"/>
    <mergeCell ref="I4:I7"/>
  </mergeCells>
  <printOptions/>
  <pageMargins left="0.7874015748031497" right="0.35433070866141736" top="0.1968503937007874" bottom="0.1968503937007874" header="0" footer="0.11811023622047245"/>
  <pageSetup blackAndWhite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Oplay</cp:lastModifiedBy>
  <cp:lastPrinted>2016-03-30T07:45:45Z</cp:lastPrinted>
  <dcterms:created xsi:type="dcterms:W3CDTF">1998-03-25T14:18:11Z</dcterms:created>
  <dcterms:modified xsi:type="dcterms:W3CDTF">2016-07-12T07:52:41Z</dcterms:modified>
  <cp:category/>
  <cp:version/>
  <cp:contentType/>
  <cp:contentStatus/>
</cp:coreProperties>
</file>